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<sst xmlns="http://schemas.openxmlformats.org/spreadsheetml/2006/main" count="58" uniqueCount="47">
  <si>
    <t xml:space="preserve">                             Первенство Пермского края по прыжкам на лыжах с трамплина   </t>
  </si>
  <si>
    <t>Итоговый протокол.</t>
  </si>
  <si>
    <t>K =</t>
  </si>
  <si>
    <t>JURY</t>
  </si>
  <si>
    <t>JUDGES</t>
  </si>
  <si>
    <t>A</t>
  </si>
  <si>
    <t>Начало</t>
  </si>
  <si>
    <t>час</t>
  </si>
  <si>
    <t>B</t>
  </si>
  <si>
    <t>Конец</t>
  </si>
  <si>
    <t>C</t>
  </si>
  <si>
    <t>D</t>
  </si>
  <si>
    <t>Ветер</t>
  </si>
  <si>
    <t>М/С</t>
  </si>
  <si>
    <t>1:a</t>
  </si>
  <si>
    <t>E</t>
  </si>
  <si>
    <t>Темпер.</t>
  </si>
  <si>
    <t>гр.С</t>
  </si>
  <si>
    <t xml:space="preserve"> </t>
  </si>
  <si>
    <t>Lonjest jump</t>
  </si>
  <si>
    <t>2:a</t>
  </si>
  <si>
    <t>место</t>
  </si>
  <si>
    <t>ST</t>
  </si>
  <si>
    <t>NAME</t>
  </si>
  <si>
    <t>HL</t>
  </si>
  <si>
    <t>HLP</t>
  </si>
  <si>
    <t>Dp</t>
  </si>
  <si>
    <t>SUM</t>
  </si>
  <si>
    <t>TOT</t>
  </si>
  <si>
    <t>рейтинг</t>
  </si>
  <si>
    <t>50</t>
  </si>
  <si>
    <t>1раз.</t>
  </si>
  <si>
    <t>45</t>
  </si>
  <si>
    <t>1раз</t>
  </si>
  <si>
    <t>40</t>
  </si>
  <si>
    <t>35</t>
  </si>
  <si>
    <t>32,5</t>
  </si>
  <si>
    <t>б\р</t>
  </si>
  <si>
    <t>30</t>
  </si>
  <si>
    <t>27,5</t>
  </si>
  <si>
    <t>В/К</t>
  </si>
  <si>
    <t>Главный судья</t>
  </si>
  <si>
    <t>Татауров В.А.</t>
  </si>
  <si>
    <t>Главный серетарь</t>
  </si>
  <si>
    <t>Чирков Н.Н.</t>
  </si>
  <si>
    <t>судья   1</t>
  </si>
  <si>
    <t>категории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</si>
</sst>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#,##0.0"/>
    <numFmt numFmtId="166" formatCode="0.0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u val="single"/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itarova\&#1056;&#1072;&#1073;&#1086;&#1095;&#1080;&#1081;%20&#1089;&#1090;&#1086;&#1083;\&#1063;.&#1050;.-&#1055;.&#1050;\&#1087;&#1088;&#1099;&#1078;&#1082;&#1080;\&#1082;-69%2092-93&#1075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результатов"/>
      <sheetName val="Итоговый протокол по прыжкам"/>
      <sheetName val="Стартовый протокол гонки"/>
      <sheetName val="Итоговый протокол двоеборья"/>
      <sheetName val="Стартовый протокол 2-й попытки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4">
          <cell r="A14" t="str">
            <v>Пермь 14.03.2010г.</v>
          </cell>
        </row>
        <row r="15">
          <cell r="A15" t="str">
            <v>Трамплин СДЮШОР "Летающий лыжник"</v>
          </cell>
        </row>
        <row r="17">
          <cell r="L17" t="str">
            <v>10:30</v>
          </cell>
        </row>
        <row r="18">
          <cell r="B18" t="str">
            <v>Тех.делегат</v>
          </cell>
          <cell r="L18" t="str">
            <v>16:00</v>
          </cell>
          <cell r="O18" t="str">
            <v>Катаев В.Л.     Р\К</v>
          </cell>
          <cell r="R18" t="str">
            <v>пос.Ильинский</v>
          </cell>
        </row>
        <row r="19">
          <cell r="B19" t="str">
            <v>Главный судья Междун. Категории</v>
          </cell>
          <cell r="C19" t="str">
            <v>Татауров В.А.  </v>
          </cell>
          <cell r="D19" t="str">
            <v>г.Пермь</v>
          </cell>
          <cell r="L19">
            <v>2.5</v>
          </cell>
          <cell r="O19" t="str">
            <v>Шайтанов К.П. 1 кат.</v>
          </cell>
          <cell r="R19" t="str">
            <v>г.Пермь</v>
          </cell>
        </row>
        <row r="20">
          <cell r="B20" t="str">
            <v>Представмтель команд</v>
          </cell>
          <cell r="L20">
            <v>-1</v>
          </cell>
          <cell r="O20" t="str">
            <v>Ваганов С.Ф.   1 Кат.</v>
          </cell>
          <cell r="R20" t="str">
            <v>г.Лысьва</v>
          </cell>
        </row>
        <row r="21">
          <cell r="L21" t="str">
            <v>возраст 1992-93г.р.</v>
          </cell>
          <cell r="O21" t="str">
            <v>Будыхо В.А.  В/К</v>
          </cell>
          <cell r="R21" t="str">
            <v>г.Березники</v>
          </cell>
        </row>
        <row r="22">
          <cell r="L22">
            <v>68</v>
          </cell>
          <cell r="O22" t="str">
            <v>Лапин С.В.  Р/К</v>
          </cell>
          <cell r="R22" t="str">
            <v>г.Краснокамск</v>
          </cell>
        </row>
        <row r="28">
          <cell r="A28">
            <v>27</v>
          </cell>
          <cell r="B28" t="str">
            <v>Мохов Сергей</v>
          </cell>
          <cell r="C28" t="str">
            <v>г.Пермь "Летающий лыжник"</v>
          </cell>
          <cell r="D28">
            <v>1992</v>
          </cell>
          <cell r="E28">
            <v>65</v>
          </cell>
          <cell r="F28">
            <v>16</v>
          </cell>
          <cell r="G28">
            <v>15.5</v>
          </cell>
          <cell r="H28">
            <v>15.5</v>
          </cell>
          <cell r="I28">
            <v>15.5</v>
          </cell>
          <cell r="J28">
            <v>16</v>
          </cell>
          <cell r="K28">
            <v>66</v>
          </cell>
          <cell r="L28">
            <v>16</v>
          </cell>
          <cell r="M28">
            <v>15.5</v>
          </cell>
          <cell r="N28">
            <v>14</v>
          </cell>
          <cell r="O28">
            <v>14.5</v>
          </cell>
          <cell r="P28">
            <v>15</v>
          </cell>
          <cell r="R28">
            <v>200</v>
          </cell>
          <cell r="S28" t="str">
            <v> </v>
          </cell>
          <cell r="W28">
            <v>52.8</v>
          </cell>
          <cell r="X28">
            <v>47</v>
          </cell>
          <cell r="Y28">
            <v>55.2</v>
          </cell>
          <cell r="Z28">
            <v>45</v>
          </cell>
        </row>
        <row r="29">
          <cell r="A29">
            <v>26</v>
          </cell>
          <cell r="B29" t="str">
            <v>Зенин Анатолий        В/К</v>
          </cell>
          <cell r="C29" t="str">
            <v>г.Пермь "Летающий лыжник"</v>
          </cell>
          <cell r="D29">
            <v>1993</v>
          </cell>
          <cell r="E29">
            <v>62</v>
          </cell>
          <cell r="F29">
            <v>16</v>
          </cell>
          <cell r="G29">
            <v>16</v>
          </cell>
          <cell r="H29">
            <v>16</v>
          </cell>
          <cell r="I29">
            <v>15</v>
          </cell>
          <cell r="J29">
            <v>15.5</v>
          </cell>
          <cell r="K29">
            <v>64</v>
          </cell>
          <cell r="L29">
            <v>16</v>
          </cell>
          <cell r="M29">
            <v>16</v>
          </cell>
          <cell r="N29">
            <v>16</v>
          </cell>
          <cell r="O29">
            <v>16.5</v>
          </cell>
          <cell r="P29">
            <v>16</v>
          </cell>
          <cell r="R29">
            <v>191.5</v>
          </cell>
          <cell r="S29" t="str">
            <v> </v>
          </cell>
          <cell r="W29">
            <v>45.6</v>
          </cell>
          <cell r="X29">
            <v>47.5</v>
          </cell>
          <cell r="Y29">
            <v>50.4</v>
          </cell>
          <cell r="Z29">
            <v>48</v>
          </cell>
        </row>
        <row r="30">
          <cell r="A30">
            <v>24</v>
          </cell>
          <cell r="B30" t="str">
            <v>Утев Артём</v>
          </cell>
          <cell r="C30" t="str">
            <v>г.Кудымкар ДЮСШ</v>
          </cell>
          <cell r="D30">
            <v>1993</v>
          </cell>
          <cell r="E30">
            <v>54</v>
          </cell>
          <cell r="F30">
            <v>15.5</v>
          </cell>
          <cell r="G30">
            <v>15</v>
          </cell>
          <cell r="H30">
            <v>15.5</v>
          </cell>
          <cell r="I30">
            <v>15.5</v>
          </cell>
          <cell r="J30">
            <v>15</v>
          </cell>
          <cell r="K30">
            <v>56</v>
          </cell>
          <cell r="L30">
            <v>15.5</v>
          </cell>
          <cell r="M30">
            <v>15.5</v>
          </cell>
          <cell r="N30">
            <v>16</v>
          </cell>
          <cell r="O30">
            <v>15.5</v>
          </cell>
          <cell r="P30">
            <v>15.5</v>
          </cell>
          <cell r="R30">
            <v>150.10000000000002</v>
          </cell>
          <cell r="S30" t="str">
            <v> </v>
          </cell>
          <cell r="W30">
            <v>26.4</v>
          </cell>
          <cell r="X30">
            <v>46</v>
          </cell>
          <cell r="Y30">
            <v>31.200000000000003</v>
          </cell>
          <cell r="Z30">
            <v>46.5</v>
          </cell>
        </row>
        <row r="31">
          <cell r="A31">
            <v>23</v>
          </cell>
          <cell r="B31" t="str">
            <v>Альбов Леонид</v>
          </cell>
          <cell r="C31" t="str">
            <v>г.Пермь "Летающий лыжник"</v>
          </cell>
          <cell r="D31">
            <v>1992</v>
          </cell>
          <cell r="E31">
            <v>54.5</v>
          </cell>
          <cell r="F31">
            <v>15.5</v>
          </cell>
          <cell r="G31">
            <v>16.5</v>
          </cell>
          <cell r="H31">
            <v>14.5</v>
          </cell>
          <cell r="I31">
            <v>14.5</v>
          </cell>
          <cell r="J31">
            <v>15</v>
          </cell>
          <cell r="K31">
            <v>51.5</v>
          </cell>
          <cell r="L31">
            <v>15</v>
          </cell>
          <cell r="M31">
            <v>13.5</v>
          </cell>
          <cell r="N31">
            <v>14.5</v>
          </cell>
          <cell r="O31">
            <v>13.5</v>
          </cell>
          <cell r="P31">
            <v>15</v>
          </cell>
          <cell r="R31">
            <v>136</v>
          </cell>
          <cell r="S31" t="str">
            <v> </v>
          </cell>
          <cell r="W31">
            <v>27.6</v>
          </cell>
          <cell r="X31">
            <v>45</v>
          </cell>
          <cell r="Y31">
            <v>20.4</v>
          </cell>
          <cell r="Z31">
            <v>43</v>
          </cell>
        </row>
        <row r="32">
          <cell r="A32">
            <v>20</v>
          </cell>
          <cell r="B32" t="str">
            <v>Кузьменок Иван</v>
          </cell>
          <cell r="C32" t="str">
            <v>г.Пермь "Летающий лыжник"</v>
          </cell>
          <cell r="D32">
            <v>1992</v>
          </cell>
          <cell r="E32">
            <v>51</v>
          </cell>
          <cell r="F32">
            <v>15</v>
          </cell>
          <cell r="G32">
            <v>14.5</v>
          </cell>
          <cell r="H32">
            <v>14.5</v>
          </cell>
          <cell r="I32">
            <v>14.5</v>
          </cell>
          <cell r="J32">
            <v>14.5</v>
          </cell>
          <cell r="K32">
            <v>50</v>
          </cell>
          <cell r="L32">
            <v>14</v>
          </cell>
          <cell r="M32">
            <v>14</v>
          </cell>
          <cell r="N32">
            <v>14</v>
          </cell>
          <cell r="O32">
            <v>14</v>
          </cell>
          <cell r="P32">
            <v>14.5</v>
          </cell>
          <cell r="R32">
            <v>121.5</v>
          </cell>
          <cell r="S32" t="str">
            <v> </v>
          </cell>
          <cell r="W32">
            <v>19.200000000000003</v>
          </cell>
          <cell r="X32">
            <v>43.5</v>
          </cell>
          <cell r="Y32">
            <v>16.800000000000004</v>
          </cell>
          <cell r="Z32">
            <v>42</v>
          </cell>
        </row>
        <row r="33">
          <cell r="A33">
            <v>21</v>
          </cell>
          <cell r="B33" t="str">
            <v>Касаткин Алексей</v>
          </cell>
          <cell r="C33" t="str">
            <v>Пермский край пос. Ильинский</v>
          </cell>
          <cell r="D33">
            <v>1993</v>
          </cell>
          <cell r="E33">
            <v>46.5</v>
          </cell>
          <cell r="F33">
            <v>14</v>
          </cell>
          <cell r="G33">
            <v>14</v>
          </cell>
          <cell r="H33">
            <v>14</v>
          </cell>
          <cell r="I33">
            <v>13</v>
          </cell>
          <cell r="J33">
            <v>13</v>
          </cell>
          <cell r="K33">
            <v>51</v>
          </cell>
          <cell r="L33">
            <v>16</v>
          </cell>
          <cell r="M33">
            <v>14.5</v>
          </cell>
          <cell r="N33">
            <v>14</v>
          </cell>
          <cell r="O33">
            <v>14</v>
          </cell>
          <cell r="P33">
            <v>15</v>
          </cell>
          <cell r="R33">
            <v>112.1</v>
          </cell>
          <cell r="S33" t="str">
            <v> </v>
          </cell>
          <cell r="W33">
            <v>8.399999999999999</v>
          </cell>
          <cell r="X33">
            <v>41</v>
          </cell>
          <cell r="Y33">
            <v>19.200000000000003</v>
          </cell>
          <cell r="Z33">
            <v>43.5</v>
          </cell>
        </row>
        <row r="34">
          <cell r="A34">
            <v>25</v>
          </cell>
          <cell r="B34" t="str">
            <v>Сергеев Сергей</v>
          </cell>
          <cell r="C34" t="str">
            <v>г.Лысьва</v>
          </cell>
          <cell r="D34">
            <v>1993</v>
          </cell>
          <cell r="E34">
            <v>46</v>
          </cell>
          <cell r="F34">
            <v>13.5</v>
          </cell>
          <cell r="G34">
            <v>13.5</v>
          </cell>
          <cell r="H34">
            <v>13.5</v>
          </cell>
          <cell r="I34">
            <v>13.5</v>
          </cell>
          <cell r="J34">
            <v>13.5</v>
          </cell>
          <cell r="K34">
            <v>45</v>
          </cell>
          <cell r="L34">
            <v>13</v>
          </cell>
          <cell r="M34">
            <v>14</v>
          </cell>
          <cell r="N34">
            <v>14</v>
          </cell>
          <cell r="O34">
            <v>14</v>
          </cell>
          <cell r="P34">
            <v>13.5</v>
          </cell>
          <cell r="R34">
            <v>94</v>
          </cell>
          <cell r="S34" t="str">
            <v> </v>
          </cell>
          <cell r="W34">
            <v>7.200000000000003</v>
          </cell>
          <cell r="X34">
            <v>40.5</v>
          </cell>
          <cell r="Y34">
            <v>4.800000000000004</v>
          </cell>
          <cell r="Z34">
            <v>41.5</v>
          </cell>
        </row>
        <row r="35">
          <cell r="A35">
            <v>22</v>
          </cell>
          <cell r="B35" t="str">
            <v>Усатых Станислав</v>
          </cell>
          <cell r="C35" t="str">
            <v>Пермский край пос. Ильинский</v>
          </cell>
          <cell r="D35">
            <v>1993</v>
          </cell>
          <cell r="E35">
            <v>41</v>
          </cell>
          <cell r="F35">
            <v>13</v>
          </cell>
          <cell r="G35">
            <v>13.5</v>
          </cell>
          <cell r="H35">
            <v>13.5</v>
          </cell>
          <cell r="I35">
            <v>13</v>
          </cell>
          <cell r="J35">
            <v>13</v>
          </cell>
          <cell r="K35">
            <v>38</v>
          </cell>
          <cell r="L35">
            <v>12</v>
          </cell>
          <cell r="M35">
            <v>13</v>
          </cell>
          <cell r="N35">
            <v>12.5</v>
          </cell>
          <cell r="O35">
            <v>13.5</v>
          </cell>
          <cell r="P35">
            <v>13</v>
          </cell>
          <cell r="R35">
            <v>61.2</v>
          </cell>
          <cell r="S35" t="str">
            <v> </v>
          </cell>
          <cell r="W35">
            <v>-4.799999999999997</v>
          </cell>
          <cell r="X35">
            <v>39.5</v>
          </cell>
          <cell r="Y35">
            <v>-12</v>
          </cell>
          <cell r="Z35">
            <v>38.5</v>
          </cell>
        </row>
        <row r="36">
          <cell r="S3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A51" sqref="A51"/>
    </sheetView>
  </sheetViews>
  <sheetFormatPr defaultColWidth="9.00390625" defaultRowHeight="12.75"/>
  <cols>
    <col min="2" max="2" width="21.625" style="0" customWidth="1"/>
    <col min="3" max="3" width="34.75390625" style="0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17" t="str">
        <f>'[1]Ввод результатов'!A14</f>
        <v>Пермь 14.03.2010г.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1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2"/>
      <c r="B4" s="3"/>
      <c r="C4" s="3"/>
      <c r="D4" s="3"/>
      <c r="E4" s="19" t="str">
        <f>'[1]Ввод результатов'!A15</f>
        <v>Трамплин СДЮШОР "Летающий лыжник"</v>
      </c>
      <c r="F4" s="2"/>
      <c r="G4" s="3"/>
      <c r="H4" s="3"/>
      <c r="I4" s="3"/>
      <c r="J4" s="3"/>
      <c r="K4" s="3"/>
      <c r="L4" s="3"/>
      <c r="M4" s="4" t="s">
        <v>2</v>
      </c>
      <c r="N4" s="5">
        <f>'[1]Ввод результатов'!L22</f>
        <v>68</v>
      </c>
      <c r="O4" s="3"/>
    </row>
    <row r="5" spans="1:15" ht="12.75">
      <c r="A5" s="8"/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6"/>
      <c r="N5" s="7" t="str">
        <f>'[1]Ввод результатов'!L21</f>
        <v>возраст 1992-93г.р.</v>
      </c>
      <c r="O5" s="8"/>
    </row>
    <row r="6" spans="1:15" ht="12.75">
      <c r="A6" s="8"/>
      <c r="B6" s="9"/>
      <c r="C6" s="10" t="s">
        <v>3</v>
      </c>
      <c r="D6" s="9"/>
      <c r="E6" s="9"/>
      <c r="F6" s="9"/>
      <c r="G6" s="9"/>
      <c r="H6" s="8"/>
      <c r="I6" s="11" t="s">
        <v>4</v>
      </c>
      <c r="J6" s="8"/>
      <c r="K6" s="8"/>
      <c r="L6" s="12"/>
      <c r="M6" s="9"/>
      <c r="N6" s="9"/>
      <c r="O6" s="8"/>
    </row>
    <row r="7" spans="1:15" ht="12.75">
      <c r="A7" s="8"/>
      <c r="B7" s="13" t="str">
        <f>'[1]Ввод результатов'!B18</f>
        <v>Тех.делегат</v>
      </c>
      <c r="C7" s="9"/>
      <c r="D7" s="13">
        <f>'[1]Ввод результатов'!C18</f>
        <v>0</v>
      </c>
      <c r="E7" s="9"/>
      <c r="F7" s="13">
        <f>'[1]Ввод результатов'!D18</f>
        <v>0</v>
      </c>
      <c r="G7" s="14" t="s">
        <v>5</v>
      </c>
      <c r="H7" s="13" t="str">
        <f>'[1]Ввод результатов'!O18</f>
        <v>Катаев В.Л.     Р\К</v>
      </c>
      <c r="I7" s="9"/>
      <c r="J7" s="20"/>
      <c r="K7" s="21" t="str">
        <f>'[1]Ввод результатов'!R18</f>
        <v>пос.Ильинский</v>
      </c>
      <c r="L7" s="8"/>
      <c r="M7" s="8" t="s">
        <v>6</v>
      </c>
      <c r="N7" s="15" t="str">
        <f>'[1]Ввод результатов'!L17</f>
        <v>10:30</v>
      </c>
      <c r="O7" s="8" t="s">
        <v>7</v>
      </c>
    </row>
    <row r="8" spans="1:15" ht="12.75">
      <c r="A8" s="8"/>
      <c r="B8" s="13" t="str">
        <f>'[1]Ввод результатов'!B19</f>
        <v>Главный судья Междун. Категории</v>
      </c>
      <c r="C8" s="9"/>
      <c r="D8" s="13" t="str">
        <f>'[1]Ввод результатов'!C19</f>
        <v>Татауров В.А.  </v>
      </c>
      <c r="E8" s="9"/>
      <c r="F8" s="13" t="str">
        <f>'[1]Ввод результатов'!D19</f>
        <v>г.Пермь</v>
      </c>
      <c r="G8" s="14" t="s">
        <v>8</v>
      </c>
      <c r="H8" s="13" t="str">
        <f>'[1]Ввод результатов'!O19</f>
        <v>Шайтанов К.П. 1 кат.</v>
      </c>
      <c r="I8" s="9"/>
      <c r="J8" s="20"/>
      <c r="K8" s="21" t="str">
        <f>'[1]Ввод результатов'!R19</f>
        <v>г.Пермь</v>
      </c>
      <c r="L8" s="8"/>
      <c r="M8" s="8" t="s">
        <v>9</v>
      </c>
      <c r="N8" s="15" t="str">
        <f>'[1]Ввод результатов'!L18</f>
        <v>16:00</v>
      </c>
      <c r="O8" s="8" t="s">
        <v>7</v>
      </c>
    </row>
    <row r="9" spans="1:15" ht="12.75">
      <c r="A9" s="8"/>
      <c r="B9" s="13" t="str">
        <f>'[1]Ввод результатов'!B20</f>
        <v>Представмтель команд</v>
      </c>
      <c r="C9" s="9"/>
      <c r="D9" s="13">
        <f>'[1]Ввод результатов'!C20</f>
        <v>0</v>
      </c>
      <c r="E9" s="9"/>
      <c r="F9" s="13">
        <f>'[1]Ввод результатов'!D20</f>
        <v>0</v>
      </c>
      <c r="G9" s="14" t="s">
        <v>10</v>
      </c>
      <c r="H9" s="13" t="str">
        <f>'[1]Ввод результатов'!O20</f>
        <v>Ваганов С.Ф.   1 Кат.</v>
      </c>
      <c r="I9" s="9"/>
      <c r="J9" s="20"/>
      <c r="K9" s="21" t="str">
        <f>'[1]Ввод результатов'!R20</f>
        <v>г.Лысьва</v>
      </c>
      <c r="L9" s="8"/>
      <c r="M9" s="9"/>
      <c r="N9" s="9"/>
      <c r="O9" s="9"/>
    </row>
    <row r="10" spans="1:15" ht="12.75">
      <c r="A10" s="8"/>
      <c r="B10" s="8"/>
      <c r="C10" s="8"/>
      <c r="D10" s="8"/>
      <c r="E10" s="9"/>
      <c r="F10" s="9"/>
      <c r="G10" s="14" t="s">
        <v>11</v>
      </c>
      <c r="H10" s="13" t="str">
        <f>'[1]Ввод результатов'!O21</f>
        <v>Будыхо В.А.  В/К</v>
      </c>
      <c r="I10" s="9"/>
      <c r="J10" s="22"/>
      <c r="K10" s="21" t="str">
        <f>'[1]Ввод результатов'!R21</f>
        <v>г.Березники</v>
      </c>
      <c r="L10" s="9"/>
      <c r="M10" s="8" t="s">
        <v>12</v>
      </c>
      <c r="N10" s="15">
        <f>'[1]Ввод результатов'!L19</f>
        <v>2.5</v>
      </c>
      <c r="O10" s="8" t="s">
        <v>13</v>
      </c>
    </row>
    <row r="11" spans="1:15" ht="12.75">
      <c r="A11" s="9"/>
      <c r="B11" s="8"/>
      <c r="C11" s="9"/>
      <c r="D11" s="16" t="s">
        <v>14</v>
      </c>
      <c r="E11" s="23"/>
      <c r="F11" s="9"/>
      <c r="G11" s="14" t="s">
        <v>15</v>
      </c>
      <c r="H11" s="13" t="str">
        <f>'[1]Ввод результатов'!O22</f>
        <v>Лапин С.В.  Р/К</v>
      </c>
      <c r="I11" s="9"/>
      <c r="J11" s="22"/>
      <c r="K11" s="21" t="str">
        <f>'[1]Ввод результатов'!R22</f>
        <v>г.Краснокамск</v>
      </c>
      <c r="L11" s="9"/>
      <c r="M11" s="8" t="s">
        <v>16</v>
      </c>
      <c r="N11" s="15">
        <f>'[1]Ввод результатов'!L20</f>
        <v>-1</v>
      </c>
      <c r="O11" s="8" t="s">
        <v>17</v>
      </c>
    </row>
    <row r="12" spans="1:15" ht="12.75">
      <c r="A12" s="3" t="s">
        <v>18</v>
      </c>
      <c r="B12" s="3"/>
      <c r="C12" s="24" t="s">
        <v>19</v>
      </c>
      <c r="D12" s="24" t="s">
        <v>20</v>
      </c>
      <c r="E12" s="25"/>
      <c r="F12" s="3"/>
      <c r="G12" s="3"/>
      <c r="H12" s="3"/>
      <c r="I12" s="3"/>
      <c r="J12" s="40"/>
      <c r="K12" s="40"/>
      <c r="L12" s="40"/>
      <c r="M12" s="2"/>
      <c r="N12" s="2"/>
      <c r="O12" s="2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26"/>
      <c r="K13" s="26"/>
      <c r="L13" s="26"/>
      <c r="M13" s="3"/>
      <c r="N13" s="24"/>
      <c r="O13" s="25"/>
    </row>
    <row r="14" spans="1:15" ht="12.75">
      <c r="A14" s="27" t="s">
        <v>21</v>
      </c>
      <c r="B14" s="27" t="s">
        <v>22</v>
      </c>
      <c r="C14" s="27" t="s">
        <v>23</v>
      </c>
      <c r="D14" s="27"/>
      <c r="E14" s="27" t="s">
        <v>24</v>
      </c>
      <c r="F14" s="27" t="s">
        <v>25</v>
      </c>
      <c r="G14" s="27" t="s">
        <v>5</v>
      </c>
      <c r="H14" s="27" t="s">
        <v>8</v>
      </c>
      <c r="I14" s="27" t="s">
        <v>10</v>
      </c>
      <c r="J14" s="27" t="s">
        <v>11</v>
      </c>
      <c r="K14" s="27" t="s">
        <v>15</v>
      </c>
      <c r="L14" s="27" t="s">
        <v>26</v>
      </c>
      <c r="M14" s="27" t="s">
        <v>27</v>
      </c>
      <c r="N14" s="27" t="s">
        <v>28</v>
      </c>
      <c r="O14" s="27" t="s">
        <v>29</v>
      </c>
    </row>
    <row r="15" spans="1:1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8"/>
    </row>
    <row r="16" spans="1:15" ht="12.75">
      <c r="A16" s="29">
        <f>IF('[1]Ввод результатов'!A28=" "," ",1)</f>
        <v>1</v>
      </c>
      <c r="B16" s="29">
        <f>'[1]Ввод результатов'!A28</f>
        <v>27</v>
      </c>
      <c r="C16" s="29" t="str">
        <f>'[1]Ввод результатов'!B28</f>
        <v>Мохов Сергей</v>
      </c>
      <c r="D16" s="30">
        <f>'[1]Ввод результатов'!D28</f>
        <v>1992</v>
      </c>
      <c r="E16" s="31">
        <f>'[1]Ввод результатов'!E28</f>
        <v>65</v>
      </c>
      <c r="F16" s="31">
        <f>'[1]Ввод результатов'!W28</f>
        <v>52.8</v>
      </c>
      <c r="G16" s="31">
        <f>'[1]Ввод результатов'!F28</f>
        <v>16</v>
      </c>
      <c r="H16" s="31">
        <f>'[1]Ввод результатов'!G28</f>
        <v>15.5</v>
      </c>
      <c r="I16" s="31">
        <f>'[1]Ввод результатов'!H28</f>
        <v>15.5</v>
      </c>
      <c r="J16" s="31">
        <f>'[1]Ввод результатов'!I28</f>
        <v>15.5</v>
      </c>
      <c r="K16" s="31">
        <f>'[1]Ввод результатов'!J28</f>
        <v>16</v>
      </c>
      <c r="L16" s="31">
        <f>IF(A16=" "," ",'[1]Ввод результатов'!X28)</f>
        <v>47</v>
      </c>
      <c r="M16" s="31">
        <f>IF(F16=" "," ",F16+L16)</f>
        <v>99.8</v>
      </c>
      <c r="N16" s="31"/>
      <c r="O16" s="32" t="s">
        <v>30</v>
      </c>
    </row>
    <row r="17" spans="1:15" ht="12.75">
      <c r="A17" s="29"/>
      <c r="B17" s="29"/>
      <c r="C17" s="29" t="str">
        <f>'[1]Ввод результатов'!C28</f>
        <v>г.Пермь "Летающий лыжник"</v>
      </c>
      <c r="D17" s="30" t="s">
        <v>31</v>
      </c>
      <c r="E17" s="31">
        <f>'[1]Ввод результатов'!K28</f>
        <v>66</v>
      </c>
      <c r="F17" s="31">
        <f>'[1]Ввод результатов'!Y28</f>
        <v>55.2</v>
      </c>
      <c r="G17" s="31">
        <f>'[1]Ввод результатов'!L28</f>
        <v>16</v>
      </c>
      <c r="H17" s="31">
        <f>'[1]Ввод результатов'!M28</f>
        <v>15.5</v>
      </c>
      <c r="I17" s="31">
        <f>'[1]Ввод результатов'!N28</f>
        <v>14</v>
      </c>
      <c r="J17" s="31">
        <f>'[1]Ввод результатов'!O28</f>
        <v>14.5</v>
      </c>
      <c r="K17" s="31">
        <f>'[1]Ввод результатов'!P28</f>
        <v>15</v>
      </c>
      <c r="L17" s="31">
        <f>IF(A16=" "," ",'[1]Ввод результатов'!Z28)</f>
        <v>45</v>
      </c>
      <c r="M17" s="31">
        <f>IF(F17=" "," ",F17+L17)</f>
        <v>100.2</v>
      </c>
      <c r="N17" s="31">
        <f>'[1]Ввод результатов'!R28</f>
        <v>200</v>
      </c>
      <c r="O17" s="32" t="str">
        <f>'[1]Ввод результатов'!S28</f>
        <v> </v>
      </c>
    </row>
    <row r="18" spans="1:15" ht="12.75">
      <c r="A18" s="29"/>
      <c r="B18" s="29"/>
      <c r="C18" s="29"/>
      <c r="D18" s="30"/>
      <c r="E18" s="31"/>
      <c r="F18" s="31"/>
      <c r="G18" s="31"/>
      <c r="H18" s="31"/>
      <c r="I18" s="31"/>
      <c r="J18" s="31"/>
      <c r="K18" s="31"/>
      <c r="L18" s="28"/>
      <c r="M18" s="28"/>
      <c r="N18" s="31"/>
      <c r="O18" s="32"/>
    </row>
    <row r="19" spans="1:15" ht="12.75">
      <c r="A19" s="29">
        <f>IF(B37=" "," ",SUM(A16,1))</f>
        <v>2</v>
      </c>
      <c r="B19" s="29">
        <f>'[1]Ввод результатов'!A30</f>
        <v>24</v>
      </c>
      <c r="C19" s="29" t="str">
        <f>'[1]Ввод результатов'!B30</f>
        <v>Утев Артём</v>
      </c>
      <c r="D19" s="30">
        <f>'[1]Ввод результатов'!D30</f>
        <v>1993</v>
      </c>
      <c r="E19" s="31">
        <f>'[1]Ввод результатов'!E30</f>
        <v>54</v>
      </c>
      <c r="F19" s="31">
        <f>'[1]Ввод результатов'!W30</f>
        <v>26.4</v>
      </c>
      <c r="G19" s="31">
        <f>'[1]Ввод результатов'!F30</f>
        <v>15.5</v>
      </c>
      <c r="H19" s="31">
        <f>'[1]Ввод результатов'!G30</f>
        <v>15</v>
      </c>
      <c r="I19" s="31">
        <f>'[1]Ввод результатов'!H30</f>
        <v>15.5</v>
      </c>
      <c r="J19" s="31">
        <f>'[1]Ввод результатов'!I30</f>
        <v>15.5</v>
      </c>
      <c r="K19" s="31">
        <f>'[1]Ввод результатов'!J30</f>
        <v>15</v>
      </c>
      <c r="L19" s="31">
        <f>IF(A22=" "," ",'[1]Ввод результатов'!X30)</f>
        <v>46</v>
      </c>
      <c r="M19" s="31">
        <f>IF(F19=" "," ",F19+L19)</f>
        <v>72.4</v>
      </c>
      <c r="N19" s="31"/>
      <c r="O19" s="32" t="s">
        <v>32</v>
      </c>
    </row>
    <row r="20" spans="1:15" ht="12.75">
      <c r="A20" s="29"/>
      <c r="B20" s="29"/>
      <c r="C20" s="29" t="str">
        <f>'[1]Ввод результатов'!C30</f>
        <v>г.Кудымкар ДЮСШ</v>
      </c>
      <c r="D20" s="30" t="s">
        <v>33</v>
      </c>
      <c r="E20" s="31">
        <f>'[1]Ввод результатов'!K30</f>
        <v>56</v>
      </c>
      <c r="F20" s="31">
        <f>'[1]Ввод результатов'!Y30</f>
        <v>31.200000000000003</v>
      </c>
      <c r="G20" s="31">
        <f>'[1]Ввод результатов'!L30</f>
        <v>15.5</v>
      </c>
      <c r="H20" s="31">
        <f>'[1]Ввод результатов'!M30</f>
        <v>15.5</v>
      </c>
      <c r="I20" s="31">
        <f>'[1]Ввод результатов'!N30</f>
        <v>16</v>
      </c>
      <c r="J20" s="31">
        <f>'[1]Ввод результатов'!O30</f>
        <v>15.5</v>
      </c>
      <c r="K20" s="31">
        <f>'[1]Ввод результатов'!P30</f>
        <v>15.5</v>
      </c>
      <c r="L20" s="31">
        <f>IF(A22=" "," ",'[1]Ввод результатов'!Z30)</f>
        <v>46.5</v>
      </c>
      <c r="M20" s="31">
        <f>IF(F20=" "," ",F20+L20)</f>
        <v>77.7</v>
      </c>
      <c r="N20" s="31">
        <f>'[1]Ввод результатов'!R30</f>
        <v>150.10000000000002</v>
      </c>
      <c r="O20" s="32" t="str">
        <f>'[1]Ввод результатов'!S29</f>
        <v> </v>
      </c>
    </row>
    <row r="21" spans="1:15" ht="12.75">
      <c r="A21" s="29"/>
      <c r="B21" s="29"/>
      <c r="C21" s="29"/>
      <c r="D21" s="30"/>
      <c r="E21" s="31"/>
      <c r="F21" s="31"/>
      <c r="G21" s="31"/>
      <c r="H21" s="31"/>
      <c r="I21" s="31"/>
      <c r="J21" s="31"/>
      <c r="K21" s="31"/>
      <c r="L21" s="28"/>
      <c r="M21" s="28"/>
      <c r="N21" s="31"/>
      <c r="O21" s="32"/>
    </row>
    <row r="22" spans="1:15" ht="12.75">
      <c r="A22" s="29">
        <f>IF(B19=" "," ",SUM(A19,1))</f>
        <v>3</v>
      </c>
      <c r="B22" s="29">
        <f>'[1]Ввод результатов'!A31</f>
        <v>23</v>
      </c>
      <c r="C22" s="29" t="str">
        <f>'[1]Ввод результатов'!B31</f>
        <v>Альбов Леонид</v>
      </c>
      <c r="D22" s="30">
        <f>'[1]Ввод результатов'!D31</f>
        <v>1992</v>
      </c>
      <c r="E22" s="31">
        <f>'[1]Ввод результатов'!E31</f>
        <v>54.5</v>
      </c>
      <c r="F22" s="31">
        <f>'[1]Ввод результатов'!W31</f>
        <v>27.6</v>
      </c>
      <c r="G22" s="31">
        <f>'[1]Ввод результатов'!F31</f>
        <v>15.5</v>
      </c>
      <c r="H22" s="31">
        <f>'[1]Ввод результатов'!G31</f>
        <v>16.5</v>
      </c>
      <c r="I22" s="31">
        <f>'[1]Ввод результатов'!H31</f>
        <v>14.5</v>
      </c>
      <c r="J22" s="31">
        <f>'[1]Ввод результатов'!I31</f>
        <v>14.5</v>
      </c>
      <c r="K22" s="31">
        <f>'[1]Ввод результатов'!J31</f>
        <v>15</v>
      </c>
      <c r="L22" s="31">
        <f>IF(A25=" "," ",'[1]Ввод результатов'!X31)</f>
        <v>45</v>
      </c>
      <c r="M22" s="31">
        <f>IF(F22=" "," ",F22+L22)</f>
        <v>72.6</v>
      </c>
      <c r="N22" s="31"/>
      <c r="O22" s="32" t="s">
        <v>34</v>
      </c>
    </row>
    <row r="23" spans="1:15" ht="12.75">
      <c r="A23" s="29"/>
      <c r="B23" s="29"/>
      <c r="C23" s="29" t="str">
        <f>'[1]Ввод результатов'!C31</f>
        <v>г.Пермь "Летающий лыжник"</v>
      </c>
      <c r="D23" s="30" t="s">
        <v>31</v>
      </c>
      <c r="E23" s="31">
        <f>'[1]Ввод результатов'!K31</f>
        <v>51.5</v>
      </c>
      <c r="F23" s="31">
        <f>'[1]Ввод результатов'!Y31</f>
        <v>20.4</v>
      </c>
      <c r="G23" s="31">
        <f>'[1]Ввод результатов'!L31</f>
        <v>15</v>
      </c>
      <c r="H23" s="31">
        <f>'[1]Ввод результатов'!M31</f>
        <v>13.5</v>
      </c>
      <c r="I23" s="31">
        <f>'[1]Ввод результатов'!N31</f>
        <v>14.5</v>
      </c>
      <c r="J23" s="31">
        <f>'[1]Ввод результатов'!O31</f>
        <v>13.5</v>
      </c>
      <c r="K23" s="31">
        <f>'[1]Ввод результатов'!P31</f>
        <v>15</v>
      </c>
      <c r="L23" s="31">
        <f>IF(A25=" "," ",'[1]Ввод результатов'!Z31)</f>
        <v>43</v>
      </c>
      <c r="M23" s="31">
        <f>IF(F23=" "," ",F23+L23)</f>
        <v>63.4</v>
      </c>
      <c r="N23" s="31">
        <f>'[1]Ввод результатов'!R31</f>
        <v>136</v>
      </c>
      <c r="O23" s="32" t="str">
        <f>'[1]Ввод результатов'!S30</f>
        <v> </v>
      </c>
    </row>
    <row r="24" spans="1:15" ht="12.75">
      <c r="A24" s="29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28"/>
      <c r="M24" s="28"/>
      <c r="N24" s="31"/>
      <c r="O24" s="32"/>
    </row>
    <row r="25" spans="1:15" ht="12.75">
      <c r="A25" s="29">
        <f>IF(B22=" "," ",SUM(A22,1))</f>
        <v>4</v>
      </c>
      <c r="B25" s="29">
        <f>'[1]Ввод результатов'!A32</f>
        <v>20</v>
      </c>
      <c r="C25" s="29" t="str">
        <f>'[1]Ввод результатов'!B32</f>
        <v>Кузьменок Иван</v>
      </c>
      <c r="D25" s="30">
        <f>'[1]Ввод результатов'!D32</f>
        <v>1992</v>
      </c>
      <c r="E25" s="31">
        <f>'[1]Ввод результатов'!E32</f>
        <v>51</v>
      </c>
      <c r="F25" s="31">
        <f>'[1]Ввод результатов'!W32</f>
        <v>19.200000000000003</v>
      </c>
      <c r="G25" s="31">
        <f>'[1]Ввод результатов'!F32</f>
        <v>15</v>
      </c>
      <c r="H25" s="31">
        <f>'[1]Ввод результатов'!G32</f>
        <v>14.5</v>
      </c>
      <c r="I25" s="31">
        <f>'[1]Ввод результатов'!H32</f>
        <v>14.5</v>
      </c>
      <c r="J25" s="31">
        <f>'[1]Ввод результатов'!I32</f>
        <v>14.5</v>
      </c>
      <c r="K25" s="31">
        <f>'[1]Ввод результатов'!J32</f>
        <v>14.5</v>
      </c>
      <c r="L25" s="31">
        <f>IF(A28=" "," ",'[1]Ввод результатов'!X32)</f>
        <v>43.5</v>
      </c>
      <c r="M25" s="31">
        <f>IF(F25=" "," ",F25+L25)</f>
        <v>62.7</v>
      </c>
      <c r="N25" s="31"/>
      <c r="O25" s="32" t="s">
        <v>35</v>
      </c>
    </row>
    <row r="26" spans="1:15" ht="12.75">
      <c r="A26" s="29"/>
      <c r="B26" s="29"/>
      <c r="C26" s="29" t="str">
        <f>'[1]Ввод результатов'!C32</f>
        <v>г.Пермь "Летающий лыжник"</v>
      </c>
      <c r="D26" s="30" t="s">
        <v>31</v>
      </c>
      <c r="E26" s="31">
        <f>'[1]Ввод результатов'!K32</f>
        <v>50</v>
      </c>
      <c r="F26" s="31">
        <f>'[1]Ввод результатов'!Y32</f>
        <v>16.800000000000004</v>
      </c>
      <c r="G26" s="31">
        <f>'[1]Ввод результатов'!L32</f>
        <v>14</v>
      </c>
      <c r="H26" s="31">
        <f>'[1]Ввод результатов'!M32</f>
        <v>14</v>
      </c>
      <c r="I26" s="31">
        <f>'[1]Ввод результатов'!N32</f>
        <v>14</v>
      </c>
      <c r="J26" s="31">
        <f>'[1]Ввод результатов'!O32</f>
        <v>14</v>
      </c>
      <c r="K26" s="31">
        <f>'[1]Ввод результатов'!P32</f>
        <v>14.5</v>
      </c>
      <c r="L26" s="31">
        <f>IF(A28=" "," ",'[1]Ввод результатов'!Z32)</f>
        <v>42</v>
      </c>
      <c r="M26" s="31">
        <f>IF(F26=" "," ",F26+L26)</f>
        <v>58.800000000000004</v>
      </c>
      <c r="N26" s="31">
        <f>'[1]Ввод результатов'!R32</f>
        <v>121.5</v>
      </c>
      <c r="O26" s="32" t="str">
        <f>'[1]Ввод результатов'!S31</f>
        <v> </v>
      </c>
    </row>
    <row r="27" spans="1:15" ht="12.75">
      <c r="A27" s="29"/>
      <c r="B27" s="29"/>
      <c r="C27" s="29"/>
      <c r="D27" s="30"/>
      <c r="E27" s="31"/>
      <c r="F27" s="31"/>
      <c r="G27" s="31"/>
      <c r="H27" s="31"/>
      <c r="I27" s="31"/>
      <c r="J27" s="31"/>
      <c r="K27" s="31"/>
      <c r="L27" s="28"/>
      <c r="M27" s="28"/>
      <c r="N27" s="31"/>
      <c r="O27" s="32"/>
    </row>
    <row r="28" spans="1:15" ht="12.75">
      <c r="A28" s="29">
        <f>IF(B25=" "," ",SUM(A25,1))</f>
        <v>5</v>
      </c>
      <c r="B28" s="29">
        <f>'[1]Ввод результатов'!A33</f>
        <v>21</v>
      </c>
      <c r="C28" s="29" t="str">
        <f>'[1]Ввод результатов'!B33</f>
        <v>Касаткин Алексей</v>
      </c>
      <c r="D28" s="30">
        <f>'[1]Ввод результатов'!D33</f>
        <v>1993</v>
      </c>
      <c r="E28" s="31">
        <f>'[1]Ввод результатов'!E33</f>
        <v>46.5</v>
      </c>
      <c r="F28" s="31">
        <f>'[1]Ввод результатов'!W33</f>
        <v>8.399999999999999</v>
      </c>
      <c r="G28" s="31">
        <f>'[1]Ввод результатов'!F33</f>
        <v>14</v>
      </c>
      <c r="H28" s="31">
        <f>'[1]Ввод результатов'!G33</f>
        <v>14</v>
      </c>
      <c r="I28" s="31">
        <f>'[1]Ввод результатов'!H33</f>
        <v>14</v>
      </c>
      <c r="J28" s="31">
        <f>'[1]Ввод результатов'!I33</f>
        <v>13</v>
      </c>
      <c r="K28" s="31">
        <f>'[1]Ввод результатов'!J33</f>
        <v>13</v>
      </c>
      <c r="L28" s="31">
        <f>IF(A31=" "," ",'[1]Ввод результатов'!X33)</f>
        <v>41</v>
      </c>
      <c r="M28" s="31">
        <f>IF(F28=" "," ",F28+L28)</f>
        <v>49.4</v>
      </c>
      <c r="N28" s="31"/>
      <c r="O28" s="32" t="s">
        <v>36</v>
      </c>
    </row>
    <row r="29" spans="1:15" ht="12.75">
      <c r="A29" s="29"/>
      <c r="B29" s="29"/>
      <c r="C29" s="29" t="str">
        <f>'[1]Ввод результатов'!C33</f>
        <v>Пермский край пос. Ильинский</v>
      </c>
      <c r="D29" s="30" t="s">
        <v>37</v>
      </c>
      <c r="E29" s="31">
        <f>'[1]Ввод результатов'!K33</f>
        <v>51</v>
      </c>
      <c r="F29" s="31">
        <f>'[1]Ввод результатов'!Y33</f>
        <v>19.200000000000003</v>
      </c>
      <c r="G29" s="31">
        <f>'[1]Ввод результатов'!L33</f>
        <v>16</v>
      </c>
      <c r="H29" s="31">
        <f>'[1]Ввод результатов'!M33</f>
        <v>14.5</v>
      </c>
      <c r="I29" s="31">
        <f>'[1]Ввод результатов'!N33</f>
        <v>14</v>
      </c>
      <c r="J29" s="31">
        <f>'[1]Ввод результатов'!O33</f>
        <v>14</v>
      </c>
      <c r="K29" s="31">
        <f>'[1]Ввод результатов'!P33</f>
        <v>15</v>
      </c>
      <c r="L29" s="31">
        <f>IF(A31=" "," ",'[1]Ввод результатов'!Z33)</f>
        <v>43.5</v>
      </c>
      <c r="M29" s="31">
        <f>IF(F29=" "," ",F29+L29)</f>
        <v>62.7</v>
      </c>
      <c r="N29" s="31">
        <f>'[1]Ввод результатов'!R33</f>
        <v>112.1</v>
      </c>
      <c r="O29" s="32" t="str">
        <f>'[1]Ввод результатов'!S32</f>
        <v> </v>
      </c>
    </row>
    <row r="30" spans="1:15" ht="12.75">
      <c r="A30" s="29"/>
      <c r="B30" s="29"/>
      <c r="C30" s="29"/>
      <c r="D30" s="30"/>
      <c r="E30" s="31"/>
      <c r="F30" s="31"/>
      <c r="G30" s="31"/>
      <c r="H30" s="31"/>
      <c r="I30" s="31"/>
      <c r="J30" s="31"/>
      <c r="K30" s="31"/>
      <c r="L30" s="28"/>
      <c r="M30" s="28"/>
      <c r="N30" s="31"/>
      <c r="O30" s="32"/>
    </row>
    <row r="31" spans="1:15" ht="12.75">
      <c r="A31" s="29">
        <f>IF(B28=" "," ",SUM(A28,1))</f>
        <v>6</v>
      </c>
      <c r="B31" s="29">
        <f>'[1]Ввод результатов'!A34</f>
        <v>25</v>
      </c>
      <c r="C31" s="29" t="str">
        <f>'[1]Ввод результатов'!B34</f>
        <v>Сергеев Сергей</v>
      </c>
      <c r="D31" s="30">
        <f>'[1]Ввод результатов'!D34</f>
        <v>1993</v>
      </c>
      <c r="E31" s="31">
        <f>'[1]Ввод результатов'!E34</f>
        <v>46</v>
      </c>
      <c r="F31" s="31">
        <f>'[1]Ввод результатов'!W34</f>
        <v>7.200000000000003</v>
      </c>
      <c r="G31" s="31">
        <f>'[1]Ввод результатов'!F34</f>
        <v>13.5</v>
      </c>
      <c r="H31" s="31">
        <f>'[1]Ввод результатов'!G34</f>
        <v>13.5</v>
      </c>
      <c r="I31" s="31">
        <f>'[1]Ввод результатов'!H34</f>
        <v>13.5</v>
      </c>
      <c r="J31" s="31">
        <f>'[1]Ввод результатов'!I34</f>
        <v>13.5</v>
      </c>
      <c r="K31" s="31">
        <f>'[1]Ввод результатов'!J34</f>
        <v>13.5</v>
      </c>
      <c r="L31" s="31">
        <f>IF(A34=" "," ",'[1]Ввод результатов'!X34)</f>
        <v>40.5</v>
      </c>
      <c r="M31" s="31">
        <f>IF(F31=" "," ",F31+L31)</f>
        <v>47.7</v>
      </c>
      <c r="N31" s="31"/>
      <c r="O31" s="32" t="s">
        <v>38</v>
      </c>
    </row>
    <row r="32" spans="1:15" ht="12.75">
      <c r="A32" s="29"/>
      <c r="B32" s="29"/>
      <c r="C32" s="29" t="str">
        <f>'[1]Ввод результатов'!C34</f>
        <v>г.Лысьва</v>
      </c>
      <c r="D32" s="30" t="s">
        <v>31</v>
      </c>
      <c r="E32" s="31">
        <f>'[1]Ввод результатов'!K34</f>
        <v>45</v>
      </c>
      <c r="F32" s="31">
        <f>'[1]Ввод результатов'!Y34</f>
        <v>4.800000000000004</v>
      </c>
      <c r="G32" s="31">
        <f>'[1]Ввод результатов'!L34</f>
        <v>13</v>
      </c>
      <c r="H32" s="31">
        <f>'[1]Ввод результатов'!M34</f>
        <v>14</v>
      </c>
      <c r="I32" s="31">
        <f>'[1]Ввод результатов'!N34</f>
        <v>14</v>
      </c>
      <c r="J32" s="31">
        <f>'[1]Ввод результатов'!O34</f>
        <v>14</v>
      </c>
      <c r="K32" s="31">
        <f>'[1]Ввод результатов'!P34</f>
        <v>13.5</v>
      </c>
      <c r="L32" s="31">
        <f>IF(A34=" "," ",'[1]Ввод результатов'!Z34)</f>
        <v>41.5</v>
      </c>
      <c r="M32" s="31">
        <f>IF(F32=" "," ",F32+L32)</f>
        <v>46.300000000000004</v>
      </c>
      <c r="N32" s="31">
        <f>'[1]Ввод результатов'!R34</f>
        <v>94</v>
      </c>
      <c r="O32" s="32" t="str">
        <f>'[1]Ввод результатов'!S33</f>
        <v> </v>
      </c>
    </row>
    <row r="33" spans="1:15" ht="12.75">
      <c r="A33" s="29"/>
      <c r="B33" s="29"/>
      <c r="C33" s="29"/>
      <c r="D33" s="30"/>
      <c r="E33" s="31"/>
      <c r="F33" s="31"/>
      <c r="G33" s="31"/>
      <c r="H33" s="31"/>
      <c r="I33" s="31"/>
      <c r="J33" s="31"/>
      <c r="K33" s="31"/>
      <c r="L33" s="28"/>
      <c r="M33" s="28"/>
      <c r="N33" s="31"/>
      <c r="O33" s="32"/>
    </row>
    <row r="34" spans="1:15" ht="12.75">
      <c r="A34" s="29">
        <f>IF(B31=" "," ",SUM(A31,1))</f>
        <v>7</v>
      </c>
      <c r="B34" s="29">
        <f>'[1]Ввод результатов'!A35</f>
        <v>22</v>
      </c>
      <c r="C34" s="29" t="str">
        <f>'[1]Ввод результатов'!B35</f>
        <v>Усатых Станислав</v>
      </c>
      <c r="D34" s="30">
        <f>'[1]Ввод результатов'!D35</f>
        <v>1993</v>
      </c>
      <c r="E34" s="31">
        <f>'[1]Ввод результатов'!E35</f>
        <v>41</v>
      </c>
      <c r="F34" s="31">
        <f>'[1]Ввод результатов'!W35</f>
        <v>-4.799999999999997</v>
      </c>
      <c r="G34" s="31">
        <f>'[1]Ввод результатов'!F35</f>
        <v>13</v>
      </c>
      <c r="H34" s="31">
        <f>'[1]Ввод результатов'!G35</f>
        <v>13.5</v>
      </c>
      <c r="I34" s="31">
        <f>'[1]Ввод результатов'!H35</f>
        <v>13.5</v>
      </c>
      <c r="J34" s="31">
        <f>'[1]Ввод результатов'!I35</f>
        <v>13</v>
      </c>
      <c r="K34" s="31">
        <f>'[1]Ввод результатов'!J35</f>
        <v>13</v>
      </c>
      <c r="L34" s="31">
        <f>IF(A37=" "," ",'[1]Ввод результатов'!X35)</f>
        <v>39.5</v>
      </c>
      <c r="M34" s="31">
        <f>IF(F34=" "," ",F34+L34)</f>
        <v>34.7</v>
      </c>
      <c r="N34" s="31"/>
      <c r="O34" s="32" t="s">
        <v>39</v>
      </c>
    </row>
    <row r="35" spans="1:15" ht="12.75">
      <c r="A35" s="29"/>
      <c r="B35" s="29"/>
      <c r="C35" s="29" t="str">
        <f>'[1]Ввод результатов'!C35</f>
        <v>Пермский край пос. Ильинский</v>
      </c>
      <c r="D35" s="30" t="s">
        <v>31</v>
      </c>
      <c r="E35" s="31">
        <f>'[1]Ввод результатов'!K35</f>
        <v>38</v>
      </c>
      <c r="F35" s="31">
        <f>'[1]Ввод результатов'!Y35</f>
        <v>-12</v>
      </c>
      <c r="G35" s="31">
        <f>'[1]Ввод результатов'!L35</f>
        <v>12</v>
      </c>
      <c r="H35" s="31">
        <f>'[1]Ввод результатов'!M35</f>
        <v>13</v>
      </c>
      <c r="I35" s="31">
        <f>'[1]Ввод результатов'!N35</f>
        <v>12.5</v>
      </c>
      <c r="J35" s="31">
        <f>'[1]Ввод результатов'!O35</f>
        <v>13.5</v>
      </c>
      <c r="K35" s="31">
        <f>'[1]Ввод результатов'!P35</f>
        <v>13</v>
      </c>
      <c r="L35" s="31">
        <f>IF(A37=" "," ",'[1]Ввод результатов'!Z35)</f>
        <v>38.5</v>
      </c>
      <c r="M35" s="31">
        <f>IF(F35=" "," ",F35+L35)</f>
        <v>26.5</v>
      </c>
      <c r="N35" s="31">
        <f>'[1]Ввод результатов'!R35</f>
        <v>61.2</v>
      </c>
      <c r="O35" s="32" t="str">
        <f>'[1]Ввод результатов'!S34</f>
        <v> </v>
      </c>
    </row>
    <row r="36" spans="1:15" ht="12.75">
      <c r="A36" s="2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2"/>
    </row>
    <row r="37" spans="1:15" ht="12.75">
      <c r="A37" s="29" t="s">
        <v>40</v>
      </c>
      <c r="B37" s="29">
        <f>'[1]Ввод результатов'!A29</f>
        <v>26</v>
      </c>
      <c r="C37" s="29" t="str">
        <f>'[1]Ввод результатов'!B29</f>
        <v>Зенин Анатолий        В/К</v>
      </c>
      <c r="D37" s="30">
        <f>'[1]Ввод результатов'!D29</f>
        <v>1993</v>
      </c>
      <c r="E37" s="31">
        <f>'[1]Ввод результатов'!E29</f>
        <v>62</v>
      </c>
      <c r="F37" s="31">
        <f>'[1]Ввод результатов'!W29</f>
        <v>45.6</v>
      </c>
      <c r="G37" s="31">
        <f>'[1]Ввод результатов'!F29</f>
        <v>16</v>
      </c>
      <c r="H37" s="31">
        <f>'[1]Ввод результатов'!G29</f>
        <v>16</v>
      </c>
      <c r="I37" s="31">
        <f>'[1]Ввод результатов'!H29</f>
        <v>16</v>
      </c>
      <c r="J37" s="31">
        <f>'[1]Ввод результатов'!I29</f>
        <v>15</v>
      </c>
      <c r="K37" s="31">
        <f>'[1]Ввод результатов'!J29</f>
        <v>15.5</v>
      </c>
      <c r="L37" s="31">
        <f>IF(A19=" "," ",'[1]Ввод результатов'!X29)</f>
        <v>47.5</v>
      </c>
      <c r="M37" s="31">
        <f>IF(F37=" "," ",F37+L37)</f>
        <v>93.1</v>
      </c>
      <c r="N37" s="31"/>
      <c r="O37" s="32"/>
    </row>
    <row r="38" spans="1:15" ht="12.75">
      <c r="A38" s="29"/>
      <c r="B38" s="29"/>
      <c r="C38" s="29" t="str">
        <f>'[1]Ввод результатов'!C29</f>
        <v>г.Пермь "Летающий лыжник"</v>
      </c>
      <c r="D38" s="30" t="s">
        <v>31</v>
      </c>
      <c r="E38" s="31">
        <f>'[1]Ввод результатов'!K29</f>
        <v>64</v>
      </c>
      <c r="F38" s="31">
        <f>'[1]Ввод результатов'!Y29</f>
        <v>50.4</v>
      </c>
      <c r="G38" s="31">
        <f>'[1]Ввод результатов'!L29</f>
        <v>16</v>
      </c>
      <c r="H38" s="31">
        <f>'[1]Ввод результатов'!M29</f>
        <v>16</v>
      </c>
      <c r="I38" s="31">
        <f>'[1]Ввод результатов'!N29</f>
        <v>16</v>
      </c>
      <c r="J38" s="31">
        <f>'[1]Ввод результатов'!O29</f>
        <v>16.5</v>
      </c>
      <c r="K38" s="31">
        <f>'[1]Ввод результатов'!P29</f>
        <v>16</v>
      </c>
      <c r="L38" s="31">
        <f>IF(A19=" "," ",'[1]Ввод результатов'!Z29)</f>
        <v>48</v>
      </c>
      <c r="M38" s="31">
        <f>IF(F38=" "," ",F38+L38)</f>
        <v>98.4</v>
      </c>
      <c r="N38" s="31">
        <f>'[1]Ввод результатов'!R29</f>
        <v>191.5</v>
      </c>
      <c r="O38" s="32" t="str">
        <f>'[1]Ввод результатов'!S35</f>
        <v> </v>
      </c>
    </row>
    <row r="39" spans="1:15" ht="12.75">
      <c r="A39" s="33"/>
      <c r="B39" s="33"/>
      <c r="C39" s="33"/>
      <c r="D39" s="34"/>
      <c r="E39" s="35"/>
      <c r="F39" s="35"/>
      <c r="G39" s="35"/>
      <c r="H39" s="35"/>
      <c r="I39" s="35"/>
      <c r="J39" s="35"/>
      <c r="K39" s="35"/>
      <c r="L39" s="36"/>
      <c r="M39" s="36"/>
      <c r="N39" s="35"/>
      <c r="O39" s="37"/>
    </row>
    <row r="40" spans="1:15" ht="12.75">
      <c r="A40" s="33"/>
      <c r="B40" s="2"/>
      <c r="C40" s="33" t="s">
        <v>41</v>
      </c>
      <c r="D40" s="34"/>
      <c r="E40" s="35" t="s">
        <v>42</v>
      </c>
      <c r="F40" s="35"/>
      <c r="G40" s="35"/>
      <c r="H40" s="2"/>
      <c r="I40" s="2"/>
      <c r="J40" s="2"/>
      <c r="K40" s="2"/>
      <c r="L40" s="2"/>
      <c r="M40" s="2"/>
      <c r="N40" s="2"/>
      <c r="O40" s="37"/>
    </row>
    <row r="41" spans="1:15" ht="12.75">
      <c r="A41" s="33"/>
      <c r="B41" s="2"/>
      <c r="C41" s="33"/>
      <c r="D41" s="34"/>
      <c r="E41" s="35"/>
      <c r="F41" s="35"/>
      <c r="G41" s="35"/>
      <c r="H41" s="2"/>
      <c r="I41" s="2"/>
      <c r="J41" s="2"/>
      <c r="K41" s="2"/>
      <c r="L41" s="2"/>
      <c r="M41" s="2"/>
      <c r="N41" s="2"/>
      <c r="O41" s="37" t="str">
        <f>'[1]Ввод результатов'!S36</f>
        <v> </v>
      </c>
    </row>
    <row r="42" spans="1:15" ht="12.75">
      <c r="A42" s="33"/>
      <c r="B42" s="33"/>
      <c r="C42" s="33" t="s">
        <v>43</v>
      </c>
      <c r="D42" s="34"/>
      <c r="E42" s="35" t="s">
        <v>44</v>
      </c>
      <c r="F42" s="35" t="s">
        <v>45</v>
      </c>
      <c r="G42" s="35" t="s">
        <v>46</v>
      </c>
      <c r="H42" s="35"/>
      <c r="I42" s="35"/>
      <c r="J42" s="35"/>
      <c r="K42" s="35"/>
      <c r="L42" s="36"/>
      <c r="M42" s="36"/>
      <c r="N42" s="35"/>
      <c r="O42" s="37"/>
    </row>
    <row r="43" spans="1:15" ht="12.75">
      <c r="A43" s="33"/>
      <c r="B43" s="33"/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7"/>
    </row>
    <row r="44" spans="1:15" ht="12.75">
      <c r="A44" s="29"/>
      <c r="B44" s="29"/>
      <c r="C44" s="29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</row>
    <row r="45" spans="1:15" ht="12.75">
      <c r="A45" s="29"/>
      <c r="B45" s="29"/>
      <c r="C45" s="29"/>
      <c r="D45" s="30"/>
      <c r="E45" s="31"/>
      <c r="F45" s="31"/>
      <c r="G45" s="31"/>
      <c r="H45" s="31"/>
      <c r="I45" s="31"/>
      <c r="J45" s="31"/>
      <c r="K45" s="31"/>
      <c r="L45" s="28"/>
      <c r="M45" s="28"/>
      <c r="N45" s="31"/>
      <c r="O45" s="32"/>
    </row>
    <row r="46" spans="1:15" ht="12.75">
      <c r="A46" s="29"/>
      <c r="B46" s="29"/>
      <c r="C46" s="29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</row>
    <row r="47" spans="1:15" ht="12.75">
      <c r="A47" s="29"/>
      <c r="B47" s="29"/>
      <c r="C47" s="29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</row>
    <row r="48" spans="1:15" ht="12.75">
      <c r="A48" s="29"/>
      <c r="B48" s="29"/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1:15" ht="12.75">
      <c r="A49" s="29"/>
      <c r="B49" s="29"/>
      <c r="C49" s="29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</row>
    <row r="50" spans="1:15" ht="12.75">
      <c r="A50" s="29"/>
      <c r="B50" s="29"/>
      <c r="C50" s="29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ht="12.75">
      <c r="A51" s="29"/>
      <c r="B51" s="29"/>
      <c r="C51" s="29"/>
      <c r="D51" s="30"/>
      <c r="E51" s="31"/>
      <c r="F51" s="31"/>
      <c r="G51" s="31"/>
      <c r="H51" s="31"/>
      <c r="I51" s="31"/>
      <c r="J51" s="31"/>
      <c r="K51" s="31"/>
      <c r="L51" s="28"/>
      <c r="M51" s="28"/>
      <c r="N51" s="31"/>
      <c r="O51" s="32"/>
    </row>
    <row r="52" spans="1:15" ht="12.75">
      <c r="A52" s="29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2.75">
      <c r="A53" s="29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ht="12.75">
      <c r="A54" s="29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28"/>
      <c r="M54" s="28"/>
      <c r="N54" s="31"/>
      <c r="O54" s="32"/>
    </row>
    <row r="55" spans="1:15" ht="12.75">
      <c r="A55" s="29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ht="12.75">
      <c r="A56" s="29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2.75">
      <c r="A57" s="29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28"/>
      <c r="M57" s="28"/>
      <c r="N57" s="31"/>
      <c r="O57" s="32"/>
    </row>
    <row r="58" spans="1:15" ht="12.75">
      <c r="A58" s="29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ht="12.75">
      <c r="A59" s="29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ht="12.75">
      <c r="A60" s="29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28"/>
      <c r="M60" s="28"/>
      <c r="N60" s="31"/>
      <c r="O60" s="32"/>
    </row>
    <row r="61" spans="1:15" ht="12.75">
      <c r="A61" s="29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</row>
    <row r="62" spans="1:15" ht="12.75">
      <c r="A62" s="29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ht="12.75">
      <c r="A63" s="33"/>
      <c r="B63" s="33"/>
      <c r="C63" s="33"/>
      <c r="D63" s="34"/>
      <c r="E63" s="35"/>
      <c r="F63" s="35"/>
      <c r="G63" s="35"/>
      <c r="H63" s="35"/>
      <c r="I63" s="35"/>
      <c r="J63" s="35"/>
      <c r="K63" s="35"/>
      <c r="L63" s="36"/>
      <c r="M63" s="36"/>
      <c r="N63" s="35"/>
      <c r="O63" s="37"/>
    </row>
    <row r="64" spans="1:15" ht="12.75">
      <c r="A64" s="33"/>
      <c r="B64" s="33"/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7"/>
    </row>
    <row r="65" spans="1:15" ht="12.75">
      <c r="A65" s="33"/>
      <c r="B65" s="33"/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7"/>
    </row>
    <row r="66" spans="1:15" ht="12.75">
      <c r="A66" s="33"/>
      <c r="B66" s="33"/>
      <c r="C66" s="33"/>
      <c r="D66" s="34"/>
      <c r="E66" s="35"/>
      <c r="F66" s="35"/>
      <c r="G66" s="35"/>
      <c r="H66" s="35"/>
      <c r="I66" s="35"/>
      <c r="J66" s="35"/>
      <c r="K66" s="35"/>
      <c r="L66" s="36"/>
      <c r="M66" s="36"/>
      <c r="N66" s="35"/>
      <c r="O66" s="37"/>
    </row>
    <row r="67" spans="1:15" ht="12.75">
      <c r="A67" s="33"/>
      <c r="B67" s="33"/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7"/>
    </row>
  </sheetData>
  <mergeCells count="1">
    <mergeCell ref="J12:L12"/>
  </mergeCells>
  <printOptions/>
  <pageMargins left="0.75" right="0.75" top="1" bottom="1" header="0.5" footer="0.5"/>
  <pageSetup orientation="portrait" paperSize="9"/>
  <legacyDrawing r:id="rId2"/>
  <oleObjects>
    <oleObject progId="PBrush" shapeId="5656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saitarova</dc:creator>
  <cp:keywords/>
  <dc:description/>
  <cp:lastModifiedBy>User</cp:lastModifiedBy>
  <dcterms:created xsi:type="dcterms:W3CDTF">2010-03-19T05:18:12Z</dcterms:created>
  <dcterms:modified xsi:type="dcterms:W3CDTF">2010-03-23T06:58:43Z</dcterms:modified>
  <cp:category/>
  <cp:version/>
  <cp:contentType/>
  <cp:contentStatus/>
</cp:coreProperties>
</file>